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T6" sheetId="1" r:id="rId1"/>
  </sheets>
  <externalReferences>
    <externalReference r:id="rId4"/>
  </externalReferences>
  <definedNames>
    <definedName name="_xlnm.Print_Titles" localSheetId="0">'T6'!$4:$5</definedName>
  </definedNames>
  <calcPr fullCalcOnLoad="1"/>
</workbook>
</file>

<file path=xl/sharedStrings.xml><?xml version="1.0" encoding="utf-8"?>
<sst xmlns="http://schemas.openxmlformats.org/spreadsheetml/2006/main" count="82" uniqueCount="79">
  <si>
    <t xml:space="preserve">BẢNG THANH TOÁN TIỀN LƯƠNG THÁNG 06 NĂM 2014 Trường tiểu học Đoàn Tùng </t>
  </si>
  <si>
    <t>(Theo hợp đồng chuyển lương số: 36 ngày 01 tháng 7 năm 2011) Tài khoản số: 2305201001751</t>
  </si>
  <si>
    <t>Số TT</t>
  </si>
  <si>
    <t>Họ và tên</t>
  </si>
  <si>
    <t>Số TK</t>
  </si>
  <si>
    <t>Nội dung thanh toán</t>
  </si>
  <si>
    <t>Ghi chú</t>
  </si>
  <si>
    <t xml:space="preserve">Tiền lương </t>
  </si>
  <si>
    <t>PC thể dục, Lao công T5</t>
  </si>
  <si>
    <t>công tác phí</t>
  </si>
  <si>
    <t>Quĩ T/quan</t>
  </si>
  <si>
    <t>Trừ CĐP</t>
  </si>
  <si>
    <t>Đảng phí</t>
  </si>
  <si>
    <t>Đối trừ các khoản</t>
  </si>
  <si>
    <t>Tổng Cộng</t>
  </si>
  <si>
    <t>Vũ Thị Thếp</t>
  </si>
  <si>
    <t>Tiền lương T6/2014</t>
  </si>
  <si>
    <t>Phạm Thị The</t>
  </si>
  <si>
    <t>Tiền lương T6/2015</t>
  </si>
  <si>
    <t>Nguyễn Thị Hợi</t>
  </si>
  <si>
    <t>Tiền lương T6/2016</t>
  </si>
  <si>
    <t>Phạm T/ Lan Hương</t>
  </si>
  <si>
    <t>Tiền lương T6/2017</t>
  </si>
  <si>
    <t>Tiền lương T6/2018</t>
  </si>
  <si>
    <t>Trần Thu Thủy</t>
  </si>
  <si>
    <t>Tiền lương T6/2019</t>
  </si>
  <si>
    <t>Nguyễn Thị Toan</t>
  </si>
  <si>
    <t>Tiền lương T6/2020</t>
  </si>
  <si>
    <t>Vũ Thị Mận</t>
  </si>
  <si>
    <t>Tiền lương T6/2021</t>
  </si>
  <si>
    <t>Trịnh Trọng Tráng</t>
  </si>
  <si>
    <t>Tiền lương T6/2022</t>
  </si>
  <si>
    <t>Nguyễn Ngọc Quyên</t>
  </si>
  <si>
    <t>Tiền lương T6/2023</t>
  </si>
  <si>
    <t>Phạm Thị Hiền</t>
  </si>
  <si>
    <t>Tiền lương T6/2024</t>
  </si>
  <si>
    <t>Vũ Thị Thu Hằng</t>
  </si>
  <si>
    <t>Tiền lương T6/2025</t>
  </si>
  <si>
    <t>Phạm Thị Thư</t>
  </si>
  <si>
    <t>Tiền lương T6/2026</t>
  </si>
  <si>
    <t>Bùi Thị Phương</t>
  </si>
  <si>
    <t>Tiền lương T6/2027</t>
  </si>
  <si>
    <t>Nguyễn Thị Hường</t>
  </si>
  <si>
    <t>Tiền lương T6/2028</t>
  </si>
  <si>
    <t>Vũ Thị Doan</t>
  </si>
  <si>
    <t>Tiền lương T6/2029</t>
  </si>
  <si>
    <t>Nguyễn Thị Thoan</t>
  </si>
  <si>
    <t>Tiền lương T6/2030</t>
  </si>
  <si>
    <t>Nguyễn Thị Thuỷ</t>
  </si>
  <si>
    <t>Tiền lương T6/2031</t>
  </si>
  <si>
    <t>Cao Thị Hà</t>
  </si>
  <si>
    <t>Tiền lương T6/2032</t>
  </si>
  <si>
    <t>Phạm Thị Kiều</t>
  </si>
  <si>
    <t>Tiền lương T6/2033</t>
  </si>
  <si>
    <t>Đào Thị Nga</t>
  </si>
  <si>
    <t>Tiền lương T6/2034</t>
  </si>
  <si>
    <t>Nhữ Thị Hoa Thu</t>
  </si>
  <si>
    <t>Tiền lương T6/2035</t>
  </si>
  <si>
    <t>Đào Thị Thuỷ</t>
  </si>
  <si>
    <t>Tiền lương T6/2036</t>
  </si>
  <si>
    <t>Trần Hữu Quí</t>
  </si>
  <si>
    <t>Tiền lương T6/2037</t>
  </si>
  <si>
    <t>Vũ Thị Hoà</t>
  </si>
  <si>
    <t>Tiền lương T6/2038</t>
  </si>
  <si>
    <t>Nguyễn T/Tuyết Nhung</t>
  </si>
  <si>
    <t>Tiền lương T6/2039</t>
  </si>
  <si>
    <t>Liên chuyển nhờ TK lương T6/2014</t>
  </si>
  <si>
    <t>Phạm Thị Thanh Loan</t>
  </si>
  <si>
    <t>Tiền lương T6/2041</t>
  </si>
  <si>
    <t>Lê Thị Trang</t>
  </si>
  <si>
    <t>Tiền lương T6/2042</t>
  </si>
  <si>
    <t>Nguyễn Công Định</t>
  </si>
  <si>
    <t>Tiền lương T6/2046</t>
  </si>
  <si>
    <t>Cộng</t>
  </si>
  <si>
    <t>Ngày 2 tháng 06 năm 2014</t>
  </si>
  <si>
    <t>Xác nhận của ngân hàng NN</t>
  </si>
  <si>
    <t>Kế toán</t>
  </si>
  <si>
    <t>Thủ trưởng đơn vị</t>
  </si>
  <si>
    <t>(Ký, họ tên)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</si>
</sst>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_);\(0\)"/>
  </numFmts>
  <fonts count="46">
    <font>
      <sz val="12"/>
      <name val=".VnTime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172" fontId="2" fillId="0" borderId="0" xfId="42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3" fontId="6" fillId="0" borderId="11" xfId="42" applyNumberFormat="1" applyFont="1" applyBorder="1" applyAlignment="1">
      <alignment/>
    </xf>
    <xf numFmtId="172" fontId="6" fillId="0" borderId="11" xfId="0" applyNumberFormat="1" applyFont="1" applyFill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1" xfId="42" applyNumberFormat="1" applyFont="1" applyBorder="1" applyAlignment="1">
      <alignment/>
    </xf>
    <xf numFmtId="172" fontId="6" fillId="0" borderId="0" xfId="42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 quotePrefix="1">
      <alignment/>
    </xf>
    <xf numFmtId="0" fontId="6" fillId="0" borderId="12" xfId="0" applyFont="1" applyBorder="1" applyAlignment="1">
      <alignment/>
    </xf>
    <xf numFmtId="173" fontId="6" fillId="0" borderId="12" xfId="42" applyNumberFormat="1" applyFont="1" applyBorder="1" applyAlignment="1">
      <alignment/>
    </xf>
    <xf numFmtId="172" fontId="6" fillId="0" borderId="12" xfId="0" applyNumberFormat="1" applyFont="1" applyFill="1" applyBorder="1" applyAlignment="1">
      <alignment/>
    </xf>
    <xf numFmtId="172" fontId="6" fillId="0" borderId="12" xfId="0" applyNumberFormat="1" applyFont="1" applyBorder="1" applyAlignment="1">
      <alignment/>
    </xf>
    <xf numFmtId="172" fontId="6" fillId="0" borderId="12" xfId="42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43" fontId="6" fillId="0" borderId="12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172" fontId="6" fillId="0" borderId="12" xfId="0" applyNumberFormat="1" applyFont="1" applyFill="1" applyBorder="1" applyAlignment="1">
      <alignment horizontal="center" vertical="center"/>
    </xf>
    <xf numFmtId="172" fontId="3" fillId="0" borderId="0" xfId="42" applyNumberFormat="1" applyFont="1" applyAlignment="1">
      <alignment/>
    </xf>
    <xf numFmtId="0" fontId="6" fillId="0" borderId="13" xfId="0" applyFont="1" applyBorder="1" applyAlignment="1" quotePrefix="1">
      <alignment/>
    </xf>
    <xf numFmtId="0" fontId="6" fillId="0" borderId="13" xfId="0" applyFont="1" applyFill="1" applyBorder="1" applyAlignment="1">
      <alignment horizontal="left"/>
    </xf>
    <xf numFmtId="173" fontId="6" fillId="0" borderId="13" xfId="42" applyNumberFormat="1" applyFont="1" applyBorder="1" applyAlignment="1">
      <alignment/>
    </xf>
    <xf numFmtId="172" fontId="6" fillId="0" borderId="13" xfId="42" applyNumberFormat="1" applyFont="1" applyBorder="1" applyAlignment="1">
      <alignment/>
    </xf>
    <xf numFmtId="43" fontId="6" fillId="0" borderId="13" xfId="42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172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Font="1" applyAlignment="1">
      <alignment/>
    </xf>
    <xf numFmtId="172" fontId="8" fillId="0" borderId="15" xfId="42" applyNumberFormat="1" applyFont="1" applyBorder="1" applyAlignment="1">
      <alignment/>
    </xf>
    <xf numFmtId="172" fontId="4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2" fontId="12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VEXCE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definedNames>
      <definedName name="DocSoUNIH"/>
      <definedName name="NhomNg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45" zoomScaleNormal="145" zoomScalePageLayoutView="0" workbookViewId="0" topLeftCell="A17">
      <selection activeCell="K29" sqref="K29"/>
    </sheetView>
  </sheetViews>
  <sheetFormatPr defaultColWidth="8.796875" defaultRowHeight="15"/>
  <cols>
    <col min="1" max="1" width="3" style="4" customWidth="1"/>
    <col min="2" max="2" width="17.59765625" style="4" customWidth="1"/>
    <col min="3" max="3" width="12.59765625" style="4" customWidth="1"/>
    <col min="4" max="4" width="10.09765625" style="4" customWidth="1"/>
    <col min="5" max="5" width="8.59765625" style="4" customWidth="1"/>
    <col min="6" max="6" width="7.69921875" style="4" customWidth="1"/>
    <col min="7" max="7" width="6.3984375" style="4" hidden="1" customWidth="1"/>
    <col min="8" max="8" width="8.69921875" style="4" customWidth="1"/>
    <col min="9" max="9" width="9.5" style="4" customWidth="1"/>
    <col min="10" max="10" width="7.69921875" style="4" customWidth="1"/>
    <col min="11" max="11" width="8.8984375" style="4" customWidth="1"/>
    <col min="12" max="12" width="9.69921875" style="4" customWidth="1"/>
    <col min="13" max="13" width="20.59765625" style="4" customWidth="1"/>
    <col min="14" max="14" width="10.3984375" style="35" customWidth="1"/>
    <col min="15" max="16384" width="9" style="4" customWidth="1"/>
  </cols>
  <sheetData>
    <row r="1" spans="1:20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"/>
      <c r="N1" s="2"/>
      <c r="O1" s="3"/>
      <c r="P1" s="1"/>
      <c r="Q1" s="1"/>
      <c r="R1" s="1"/>
      <c r="S1" s="1"/>
      <c r="T1" s="1"/>
    </row>
    <row r="2" spans="1:20" ht="15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5"/>
      <c r="N2" s="6"/>
      <c r="O2" s="7"/>
      <c r="P2" s="5"/>
      <c r="Q2" s="5"/>
      <c r="R2" s="5"/>
      <c r="S2" s="5"/>
      <c r="T2" s="5"/>
    </row>
    <row r="3" s="8" customFormat="1" ht="4.5" customHeight="1">
      <c r="N3" s="9"/>
    </row>
    <row r="4" spans="1:15" s="12" customFormat="1" ht="13.5" customHeight="1">
      <c r="A4" s="74" t="s">
        <v>2</v>
      </c>
      <c r="B4" s="74" t="s">
        <v>3</v>
      </c>
      <c r="C4" s="74" t="s">
        <v>4</v>
      </c>
      <c r="D4" s="80" t="s">
        <v>5</v>
      </c>
      <c r="E4" s="81"/>
      <c r="F4" s="81"/>
      <c r="G4" s="81"/>
      <c r="H4" s="81"/>
      <c r="I4" s="81"/>
      <c r="J4" s="81"/>
      <c r="K4" s="81"/>
      <c r="L4" s="82"/>
      <c r="M4" s="74" t="s">
        <v>6</v>
      </c>
      <c r="N4" s="10"/>
      <c r="O4" s="11"/>
    </row>
    <row r="5" spans="1:15" s="12" customFormat="1" ht="23.25" customHeight="1">
      <c r="A5" s="75"/>
      <c r="B5" s="75"/>
      <c r="C5" s="75"/>
      <c r="D5" s="13" t="s">
        <v>7</v>
      </c>
      <c r="E5" s="14" t="s">
        <v>8</v>
      </c>
      <c r="F5" s="13" t="s">
        <v>9</v>
      </c>
      <c r="G5" s="13"/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75"/>
      <c r="N5" s="10"/>
      <c r="O5" s="11"/>
    </row>
    <row r="6" spans="1:19" s="24" customFormat="1" ht="11.25">
      <c r="A6" s="15">
        <v>1</v>
      </c>
      <c r="B6" s="16" t="s">
        <v>15</v>
      </c>
      <c r="C6" s="17">
        <v>2305215006633</v>
      </c>
      <c r="D6" s="18">
        <v>8760033</v>
      </c>
      <c r="E6" s="19"/>
      <c r="F6" s="20">
        <v>300000</v>
      </c>
      <c r="G6" s="20"/>
      <c r="H6" s="20">
        <v>200000</v>
      </c>
      <c r="I6" s="20">
        <v>74336.00000000001</v>
      </c>
      <c r="J6" s="20">
        <f>I6</f>
        <v>74336.00000000001</v>
      </c>
      <c r="K6" s="20"/>
      <c r="L6" s="19">
        <f aca="true" t="shared" si="0" ref="L6:L35">D6+E6+F6+G6-H6-I6-J6+K6</f>
        <v>8711361</v>
      </c>
      <c r="M6" s="16" t="s">
        <v>16</v>
      </c>
      <c r="N6" s="21"/>
      <c r="O6" s="22"/>
      <c r="P6" s="22"/>
      <c r="Q6" s="23"/>
      <c r="R6" s="23"/>
      <c r="S6" s="23"/>
    </row>
    <row r="7" spans="1:19" s="24" customFormat="1" ht="11.25">
      <c r="A7" s="25">
        <v>2</v>
      </c>
      <c r="B7" s="26" t="s">
        <v>17</v>
      </c>
      <c r="C7" s="27">
        <v>2305215006640</v>
      </c>
      <c r="D7" s="28">
        <v>8086632.675</v>
      </c>
      <c r="E7" s="29"/>
      <c r="F7" s="30"/>
      <c r="G7" s="30"/>
      <c r="H7" s="30">
        <v>200000</v>
      </c>
      <c r="I7" s="30">
        <v>69081.65</v>
      </c>
      <c r="J7" s="30">
        <f aca="true" t="shared" si="1" ref="J7:J14">I7</f>
        <v>69081.65</v>
      </c>
      <c r="K7" s="30">
        <f>H36+I36</f>
        <v>6935971.100000001</v>
      </c>
      <c r="L7" s="29">
        <f t="shared" si="0"/>
        <v>14684440.475</v>
      </c>
      <c r="M7" s="26" t="s">
        <v>18</v>
      </c>
      <c r="N7" s="21"/>
      <c r="O7" s="22"/>
      <c r="P7" s="22"/>
      <c r="Q7" s="23"/>
      <c r="R7" s="23"/>
      <c r="S7" s="23"/>
    </row>
    <row r="8" spans="1:19" s="24" customFormat="1" ht="11.25">
      <c r="A8" s="25">
        <v>3</v>
      </c>
      <c r="B8" s="26" t="s">
        <v>19</v>
      </c>
      <c r="C8" s="27">
        <v>2305215006656</v>
      </c>
      <c r="D8" s="28">
        <v>7458094.425</v>
      </c>
      <c r="E8" s="29"/>
      <c r="F8" s="30"/>
      <c r="G8" s="30"/>
      <c r="H8" s="30">
        <v>200000</v>
      </c>
      <c r="I8" s="30">
        <v>63228.15</v>
      </c>
      <c r="J8" s="30">
        <f t="shared" si="1"/>
        <v>63228.15</v>
      </c>
      <c r="K8" s="30"/>
      <c r="L8" s="29">
        <f t="shared" si="0"/>
        <v>7131638.124999999</v>
      </c>
      <c r="M8" s="26" t="s">
        <v>20</v>
      </c>
      <c r="N8" s="21"/>
      <c r="O8" s="22"/>
      <c r="P8" s="22"/>
      <c r="Q8" s="23"/>
      <c r="R8" s="23"/>
      <c r="S8" s="23"/>
    </row>
    <row r="9" spans="1:19" s="24" customFormat="1" ht="11.25">
      <c r="A9" s="25">
        <v>4</v>
      </c>
      <c r="B9" s="31" t="s">
        <v>21</v>
      </c>
      <c r="C9" s="27">
        <v>2305215006662</v>
      </c>
      <c r="D9" s="28">
        <v>7660814.7</v>
      </c>
      <c r="E9" s="29"/>
      <c r="F9" s="30">
        <v>250000</v>
      </c>
      <c r="G9" s="30"/>
      <c r="H9" s="30">
        <v>200000</v>
      </c>
      <c r="I9" s="30">
        <v>64818.6</v>
      </c>
      <c r="J9" s="30">
        <f t="shared" si="1"/>
        <v>64818.6</v>
      </c>
      <c r="K9" s="30"/>
      <c r="L9" s="29">
        <f t="shared" si="0"/>
        <v>7581177.500000001</v>
      </c>
      <c r="M9" s="26" t="s">
        <v>22</v>
      </c>
      <c r="N9" s="21"/>
      <c r="O9" s="22"/>
      <c r="P9" s="22"/>
      <c r="Q9" s="23"/>
      <c r="R9" s="23"/>
      <c r="S9" s="23"/>
    </row>
    <row r="10" spans="1:19" s="24" customFormat="1" ht="11.25" hidden="1">
      <c r="A10" s="25"/>
      <c r="B10" s="31"/>
      <c r="C10" s="27"/>
      <c r="D10" s="28"/>
      <c r="E10" s="29"/>
      <c r="F10" s="30"/>
      <c r="G10" s="30"/>
      <c r="H10" s="30"/>
      <c r="I10" s="30"/>
      <c r="J10" s="30"/>
      <c r="K10" s="30"/>
      <c r="L10" s="29"/>
      <c r="M10" s="26" t="s">
        <v>23</v>
      </c>
      <c r="N10" s="21"/>
      <c r="O10" s="22"/>
      <c r="P10" s="22"/>
      <c r="Q10" s="23"/>
      <c r="R10" s="23"/>
      <c r="S10" s="23"/>
    </row>
    <row r="11" spans="1:19" s="24" customFormat="1" ht="11.25">
      <c r="A11" s="25">
        <v>5</v>
      </c>
      <c r="B11" s="26" t="s">
        <v>24</v>
      </c>
      <c r="C11" s="27">
        <v>2305215006685</v>
      </c>
      <c r="D11" s="28">
        <v>7163359.200000001</v>
      </c>
      <c r="E11" s="29"/>
      <c r="F11" s="30"/>
      <c r="G11" s="30"/>
      <c r="H11" s="30">
        <v>200000</v>
      </c>
      <c r="I11" s="30">
        <v>60609.60000000001</v>
      </c>
      <c r="J11" s="30">
        <f t="shared" si="1"/>
        <v>60609.60000000001</v>
      </c>
      <c r="K11" s="30"/>
      <c r="L11" s="29">
        <f t="shared" si="0"/>
        <v>6842140.000000002</v>
      </c>
      <c r="M11" s="26" t="s">
        <v>25</v>
      </c>
      <c r="N11" s="21"/>
      <c r="O11" s="22"/>
      <c r="P11" s="22"/>
      <c r="Q11" s="23"/>
      <c r="R11" s="23"/>
      <c r="S11" s="23"/>
    </row>
    <row r="12" spans="1:19" s="24" customFormat="1" ht="11.25">
      <c r="A12" s="25">
        <v>6</v>
      </c>
      <c r="B12" s="26" t="s">
        <v>26</v>
      </c>
      <c r="C12" s="27">
        <v>2305215006691</v>
      </c>
      <c r="D12" s="28">
        <v>7448474.100000001</v>
      </c>
      <c r="E12" s="29"/>
      <c r="F12" s="30"/>
      <c r="G12" s="30"/>
      <c r="H12" s="30">
        <v>200000</v>
      </c>
      <c r="I12" s="30">
        <v>62895.80000000001</v>
      </c>
      <c r="J12" s="30">
        <f t="shared" si="1"/>
        <v>62895.80000000001</v>
      </c>
      <c r="K12" s="30"/>
      <c r="L12" s="29">
        <f t="shared" si="0"/>
        <v>7122682.500000001</v>
      </c>
      <c r="M12" s="26" t="s">
        <v>27</v>
      </c>
      <c r="N12" s="21"/>
      <c r="O12" s="22"/>
      <c r="P12" s="22"/>
      <c r="Q12" s="23"/>
      <c r="R12" s="23"/>
      <c r="S12" s="23"/>
    </row>
    <row r="13" spans="1:19" s="24" customFormat="1" ht="11.25">
      <c r="A13" s="25">
        <v>7</v>
      </c>
      <c r="B13" s="26" t="s">
        <v>28</v>
      </c>
      <c r="C13" s="27">
        <v>2305215006706</v>
      </c>
      <c r="D13" s="28">
        <v>6534024</v>
      </c>
      <c r="E13" s="29"/>
      <c r="F13" s="30"/>
      <c r="G13" s="30"/>
      <c r="H13" s="30">
        <v>200000</v>
      </c>
      <c r="I13" s="30">
        <v>55062</v>
      </c>
      <c r="J13" s="30">
        <f t="shared" si="1"/>
        <v>55062</v>
      </c>
      <c r="K13" s="30"/>
      <c r="L13" s="29">
        <f t="shared" si="0"/>
        <v>6223900</v>
      </c>
      <c r="M13" s="26" t="s">
        <v>29</v>
      </c>
      <c r="N13" s="21"/>
      <c r="O13" s="22"/>
      <c r="P13" s="22"/>
      <c r="Q13" s="23"/>
      <c r="R13" s="23"/>
      <c r="S13" s="23"/>
    </row>
    <row r="14" spans="1:19" s="24" customFormat="1" ht="11.25">
      <c r="A14" s="25">
        <v>8</v>
      </c>
      <c r="B14" s="26" t="s">
        <v>30</v>
      </c>
      <c r="C14" s="27">
        <v>2305215006712</v>
      </c>
      <c r="D14" s="28">
        <v>4701267.85</v>
      </c>
      <c r="E14" s="29"/>
      <c r="F14" s="30">
        <v>300000</v>
      </c>
      <c r="G14" s="30"/>
      <c r="H14" s="30">
        <v>200000</v>
      </c>
      <c r="I14" s="30">
        <v>46690</v>
      </c>
      <c r="J14" s="30">
        <f t="shared" si="1"/>
        <v>46690</v>
      </c>
      <c r="K14" s="30"/>
      <c r="L14" s="29">
        <f t="shared" si="0"/>
        <v>4707887.85</v>
      </c>
      <c r="M14" s="26" t="s">
        <v>31</v>
      </c>
      <c r="N14" s="21"/>
      <c r="O14" s="22"/>
      <c r="P14" s="22"/>
      <c r="Q14" s="23"/>
      <c r="R14" s="23"/>
      <c r="S14" s="23"/>
    </row>
    <row r="15" spans="1:19" s="24" customFormat="1" ht="11.25">
      <c r="A15" s="25">
        <v>9</v>
      </c>
      <c r="B15" s="26" t="s">
        <v>32</v>
      </c>
      <c r="C15" s="27">
        <v>2305211420033</v>
      </c>
      <c r="D15" s="28">
        <v>8045581.125</v>
      </c>
      <c r="E15" s="29"/>
      <c r="F15" s="30"/>
      <c r="G15" s="30"/>
      <c r="H15" s="30">
        <v>200000</v>
      </c>
      <c r="I15" s="30">
        <v>68982.75</v>
      </c>
      <c r="J15" s="30"/>
      <c r="K15" s="30"/>
      <c r="L15" s="29">
        <f t="shared" si="0"/>
        <v>7776598.375</v>
      </c>
      <c r="M15" s="26" t="s">
        <v>33</v>
      </c>
      <c r="N15" s="21"/>
      <c r="O15" s="22"/>
      <c r="P15" s="22"/>
      <c r="Q15" s="23"/>
      <c r="R15" s="23"/>
      <c r="S15" s="23"/>
    </row>
    <row r="16" spans="1:19" s="24" customFormat="1" ht="11.25">
      <c r="A16" s="25">
        <v>10</v>
      </c>
      <c r="B16" s="26" t="s">
        <v>34</v>
      </c>
      <c r="C16" s="27">
        <v>2305215006735</v>
      </c>
      <c r="D16" s="28">
        <v>5902104.75</v>
      </c>
      <c r="E16" s="29"/>
      <c r="F16" s="30"/>
      <c r="G16" s="30"/>
      <c r="H16" s="30">
        <v>200000</v>
      </c>
      <c r="I16" s="30">
        <v>49110.75</v>
      </c>
      <c r="J16" s="30"/>
      <c r="K16" s="30"/>
      <c r="L16" s="29">
        <f t="shared" si="0"/>
        <v>5652994</v>
      </c>
      <c r="M16" s="26" t="s">
        <v>35</v>
      </c>
      <c r="N16" s="21"/>
      <c r="O16" s="22"/>
      <c r="P16" s="22"/>
      <c r="Q16" s="23"/>
      <c r="R16" s="23"/>
      <c r="S16" s="23"/>
    </row>
    <row r="17" spans="1:19" s="24" customFormat="1" ht="11.25">
      <c r="A17" s="25">
        <v>11</v>
      </c>
      <c r="B17" s="31" t="s">
        <v>36</v>
      </c>
      <c r="C17" s="27">
        <v>2305215006741</v>
      </c>
      <c r="D17" s="28">
        <v>6775292.85</v>
      </c>
      <c r="E17" s="29"/>
      <c r="F17" s="30"/>
      <c r="G17" s="30"/>
      <c r="H17" s="30">
        <v>200000</v>
      </c>
      <c r="I17" s="30">
        <v>56858.3</v>
      </c>
      <c r="J17" s="30">
        <f>I17</f>
        <v>56858.3</v>
      </c>
      <c r="K17" s="30">
        <f>J36</f>
        <v>961435.6500000003</v>
      </c>
      <c r="L17" s="29">
        <f t="shared" si="0"/>
        <v>7423011.9</v>
      </c>
      <c r="M17" s="26" t="s">
        <v>37</v>
      </c>
      <c r="N17" s="21"/>
      <c r="O17" s="22"/>
      <c r="P17" s="22"/>
      <c r="Q17" s="23"/>
      <c r="R17" s="23"/>
      <c r="S17" s="23"/>
    </row>
    <row r="18" spans="1:19" s="24" customFormat="1" ht="11.25">
      <c r="A18" s="25">
        <v>12</v>
      </c>
      <c r="B18" s="26" t="s">
        <v>38</v>
      </c>
      <c r="C18" s="27">
        <v>2305215006758</v>
      </c>
      <c r="D18" s="28">
        <v>6694442.100000001</v>
      </c>
      <c r="E18" s="29"/>
      <c r="F18" s="30"/>
      <c r="G18" s="30"/>
      <c r="H18" s="30">
        <v>200000</v>
      </c>
      <c r="I18" s="30">
        <v>56179.80000000001</v>
      </c>
      <c r="J18" s="30">
        <f>I18</f>
        <v>56179.80000000001</v>
      </c>
      <c r="K18" s="30"/>
      <c r="L18" s="29">
        <f t="shared" si="0"/>
        <v>6382082.500000001</v>
      </c>
      <c r="M18" s="26" t="s">
        <v>39</v>
      </c>
      <c r="N18" s="21"/>
      <c r="O18" s="22"/>
      <c r="P18" s="22"/>
      <c r="Q18" s="23"/>
      <c r="R18" s="23"/>
      <c r="S18" s="23"/>
    </row>
    <row r="19" spans="1:19" s="24" customFormat="1" ht="11.25">
      <c r="A19" s="25">
        <v>13</v>
      </c>
      <c r="B19" s="26" t="s">
        <v>40</v>
      </c>
      <c r="C19" s="27">
        <v>2305215006764</v>
      </c>
      <c r="D19" s="28">
        <v>5993616</v>
      </c>
      <c r="E19" s="29"/>
      <c r="F19" s="30"/>
      <c r="G19" s="30"/>
      <c r="H19" s="30">
        <v>200000</v>
      </c>
      <c r="I19" s="30">
        <v>50508</v>
      </c>
      <c r="J19" s="30"/>
      <c r="K19" s="30"/>
      <c r="L19" s="29">
        <f t="shared" si="0"/>
        <v>5743108</v>
      </c>
      <c r="M19" s="26" t="s">
        <v>41</v>
      </c>
      <c r="N19" s="21"/>
      <c r="O19" s="22"/>
      <c r="P19" s="22"/>
      <c r="Q19" s="23"/>
      <c r="R19" s="23"/>
      <c r="S19" s="23"/>
    </row>
    <row r="20" spans="1:19" s="24" customFormat="1" ht="11.25">
      <c r="A20" s="25">
        <v>14</v>
      </c>
      <c r="B20" s="26" t="s">
        <v>42</v>
      </c>
      <c r="C20" s="27">
        <v>2305215006770</v>
      </c>
      <c r="D20" s="28">
        <v>5880604.35</v>
      </c>
      <c r="E20" s="29"/>
      <c r="F20" s="30"/>
      <c r="G20" s="30"/>
      <c r="H20" s="30">
        <v>200000</v>
      </c>
      <c r="I20" s="30">
        <v>49245.30000000001</v>
      </c>
      <c r="J20" s="30">
        <f aca="true" t="shared" si="2" ref="J20:J25">I20</f>
        <v>49245.30000000001</v>
      </c>
      <c r="K20" s="30"/>
      <c r="L20" s="29">
        <f t="shared" si="0"/>
        <v>5582113.75</v>
      </c>
      <c r="M20" s="26" t="s">
        <v>43</v>
      </c>
      <c r="N20" s="21"/>
      <c r="O20" s="22"/>
      <c r="P20" s="22"/>
      <c r="Q20" s="23"/>
      <c r="R20" s="23"/>
      <c r="S20" s="23"/>
    </row>
    <row r="21" spans="1:19" s="24" customFormat="1" ht="11.25">
      <c r="A21" s="25">
        <v>15</v>
      </c>
      <c r="B21" s="26" t="s">
        <v>44</v>
      </c>
      <c r="C21" s="27">
        <v>2305215006787</v>
      </c>
      <c r="D21" s="28">
        <v>5864537.125</v>
      </c>
      <c r="E21" s="29"/>
      <c r="F21" s="30"/>
      <c r="G21" s="30"/>
      <c r="H21" s="30">
        <v>200000</v>
      </c>
      <c r="I21" s="30">
        <v>49110.75</v>
      </c>
      <c r="J21" s="30">
        <f t="shared" si="2"/>
        <v>49110.75</v>
      </c>
      <c r="K21" s="30"/>
      <c r="L21" s="29">
        <f t="shared" si="0"/>
        <v>5566315.625</v>
      </c>
      <c r="M21" s="26" t="s">
        <v>45</v>
      </c>
      <c r="N21" s="21"/>
      <c r="O21" s="22"/>
      <c r="P21" s="22"/>
      <c r="Q21" s="23"/>
      <c r="R21" s="23"/>
      <c r="S21" s="23"/>
    </row>
    <row r="22" spans="1:19" s="24" customFormat="1" ht="11.25">
      <c r="A22" s="25">
        <v>16</v>
      </c>
      <c r="B22" s="26" t="s">
        <v>46</v>
      </c>
      <c r="C22" s="27">
        <v>2305215006793</v>
      </c>
      <c r="D22" s="28">
        <v>6105545.5</v>
      </c>
      <c r="E22" s="29"/>
      <c r="F22" s="30"/>
      <c r="G22" s="30"/>
      <c r="H22" s="30">
        <v>200000</v>
      </c>
      <c r="I22" s="29">
        <v>51129</v>
      </c>
      <c r="J22" s="30">
        <f t="shared" si="2"/>
        <v>51129</v>
      </c>
      <c r="K22" s="30"/>
      <c r="L22" s="29">
        <f t="shared" si="0"/>
        <v>5803287.5</v>
      </c>
      <c r="M22" s="26" t="s">
        <v>47</v>
      </c>
      <c r="N22" s="21"/>
      <c r="O22" s="22"/>
      <c r="P22" s="22"/>
      <c r="Q22" s="23"/>
      <c r="R22" s="23"/>
      <c r="S22" s="23"/>
    </row>
    <row r="23" spans="1:19" s="24" customFormat="1" ht="11.25">
      <c r="A23" s="25">
        <v>17</v>
      </c>
      <c r="B23" s="26" t="s">
        <v>48</v>
      </c>
      <c r="C23" s="27">
        <v>2305215006808</v>
      </c>
      <c r="D23" s="28">
        <v>5880604.35</v>
      </c>
      <c r="E23" s="29"/>
      <c r="F23" s="30"/>
      <c r="G23" s="30"/>
      <c r="H23" s="30">
        <v>200000</v>
      </c>
      <c r="I23" s="30">
        <v>49245.30000000001</v>
      </c>
      <c r="J23" s="30">
        <f t="shared" si="2"/>
        <v>49245.30000000001</v>
      </c>
      <c r="K23" s="30"/>
      <c r="L23" s="29">
        <f t="shared" si="0"/>
        <v>5582113.75</v>
      </c>
      <c r="M23" s="26" t="s">
        <v>49</v>
      </c>
      <c r="N23" s="21"/>
      <c r="O23" s="22"/>
      <c r="P23" s="22"/>
      <c r="Q23" s="23"/>
      <c r="R23" s="23"/>
      <c r="S23" s="23"/>
    </row>
    <row r="24" spans="1:19" s="24" customFormat="1" ht="11.25">
      <c r="A24" s="25">
        <v>18</v>
      </c>
      <c r="B24" s="26" t="s">
        <v>50</v>
      </c>
      <c r="C24" s="27">
        <v>2305215006814</v>
      </c>
      <c r="D24" s="28">
        <v>5842933.8</v>
      </c>
      <c r="E24" s="29"/>
      <c r="F24" s="26"/>
      <c r="G24" s="30"/>
      <c r="H24" s="30">
        <v>200000</v>
      </c>
      <c r="I24" s="30">
        <v>48824.40000000001</v>
      </c>
      <c r="J24" s="30">
        <f t="shared" si="2"/>
        <v>48824.40000000001</v>
      </c>
      <c r="K24" s="30"/>
      <c r="L24" s="29">
        <f t="shared" si="0"/>
        <v>5545284.999999999</v>
      </c>
      <c r="M24" s="26" t="s">
        <v>51</v>
      </c>
      <c r="N24" s="21"/>
      <c r="O24" s="22"/>
      <c r="P24" s="22"/>
      <c r="Q24" s="23"/>
      <c r="R24" s="23"/>
      <c r="S24" s="23"/>
    </row>
    <row r="25" spans="1:19" s="24" customFormat="1" ht="11.25">
      <c r="A25" s="25">
        <v>19</v>
      </c>
      <c r="B25" s="31" t="s">
        <v>52</v>
      </c>
      <c r="C25" s="27">
        <v>2305215006820</v>
      </c>
      <c r="D25" s="28">
        <v>5826969.5</v>
      </c>
      <c r="E25" s="29"/>
      <c r="F25" s="30"/>
      <c r="G25" s="30"/>
      <c r="H25" s="30">
        <v>200000</v>
      </c>
      <c r="I25" s="30">
        <v>48691</v>
      </c>
      <c r="J25" s="30">
        <f t="shared" si="2"/>
        <v>48691</v>
      </c>
      <c r="K25" s="30"/>
      <c r="L25" s="29">
        <f t="shared" si="0"/>
        <v>5529587.5</v>
      </c>
      <c r="M25" s="26" t="s">
        <v>53</v>
      </c>
      <c r="N25" s="21"/>
      <c r="O25" s="22"/>
      <c r="P25" s="22"/>
      <c r="Q25" s="23"/>
      <c r="R25" s="23"/>
      <c r="S25" s="23"/>
    </row>
    <row r="26" spans="1:19" s="24" customFormat="1" ht="11.25">
      <c r="A26" s="25">
        <v>20</v>
      </c>
      <c r="B26" s="31" t="s">
        <v>54</v>
      </c>
      <c r="C26" s="27">
        <v>2305215006843</v>
      </c>
      <c r="D26" s="28">
        <v>5076193.724999999</v>
      </c>
      <c r="E26" s="29"/>
      <c r="F26" s="30"/>
      <c r="G26" s="30"/>
      <c r="H26" s="30">
        <v>200000</v>
      </c>
      <c r="I26" s="30">
        <v>41741.55</v>
      </c>
      <c r="J26" s="26"/>
      <c r="K26" s="30"/>
      <c r="L26" s="29">
        <f t="shared" si="0"/>
        <v>4834452.174999999</v>
      </c>
      <c r="M26" s="26" t="s">
        <v>55</v>
      </c>
      <c r="N26" s="21"/>
      <c r="O26" s="22"/>
      <c r="P26" s="22"/>
      <c r="Q26" s="23"/>
      <c r="R26" s="23"/>
      <c r="S26" s="23"/>
    </row>
    <row r="27" spans="1:19" s="24" customFormat="1" ht="11.25">
      <c r="A27" s="25">
        <v>21</v>
      </c>
      <c r="B27" s="31" t="s">
        <v>56</v>
      </c>
      <c r="C27" s="27">
        <v>2305215006866</v>
      </c>
      <c r="D27" s="28">
        <v>3674022.3</v>
      </c>
      <c r="E27" s="29"/>
      <c r="F27" s="30"/>
      <c r="G27" s="30"/>
      <c r="H27" s="30">
        <v>200000</v>
      </c>
      <c r="I27" s="30">
        <v>29987.4</v>
      </c>
      <c r="J27" s="30"/>
      <c r="K27" s="30"/>
      <c r="L27" s="29">
        <f t="shared" si="0"/>
        <v>3444034.9</v>
      </c>
      <c r="M27" s="26" t="s">
        <v>57</v>
      </c>
      <c r="N27" s="21"/>
      <c r="O27" s="22"/>
      <c r="P27" s="22"/>
      <c r="Q27" s="23"/>
      <c r="R27" s="23"/>
      <c r="S27" s="23"/>
    </row>
    <row r="28" spans="1:19" s="24" customFormat="1" ht="11.25">
      <c r="A28" s="25">
        <v>22</v>
      </c>
      <c r="B28" s="31" t="s">
        <v>58</v>
      </c>
      <c r="C28" s="27">
        <v>2305215006872</v>
      </c>
      <c r="D28" s="28">
        <v>2646955</v>
      </c>
      <c r="E28" s="29"/>
      <c r="F28" s="30">
        <v>200000</v>
      </c>
      <c r="G28" s="30"/>
      <c r="H28" s="30">
        <v>200000</v>
      </c>
      <c r="I28" s="30">
        <v>28290</v>
      </c>
      <c r="J28" s="30"/>
      <c r="K28" s="30"/>
      <c r="L28" s="29">
        <f t="shared" si="0"/>
        <v>2618665</v>
      </c>
      <c r="M28" s="26" t="s">
        <v>59</v>
      </c>
      <c r="N28" s="21"/>
      <c r="O28" s="22"/>
      <c r="P28" s="22"/>
      <c r="Q28" s="23"/>
      <c r="R28" s="23"/>
      <c r="S28" s="23"/>
    </row>
    <row r="29" spans="1:19" s="24" customFormat="1" ht="11.25">
      <c r="A29" s="25">
        <v>23</v>
      </c>
      <c r="B29" s="31" t="s">
        <v>60</v>
      </c>
      <c r="C29" s="27">
        <v>2305215006889</v>
      </c>
      <c r="D29" s="28">
        <v>3450517.5000000005</v>
      </c>
      <c r="E29" s="29"/>
      <c r="F29" s="30"/>
      <c r="G29" s="30"/>
      <c r="H29" s="30">
        <v>200000</v>
      </c>
      <c r="I29" s="30">
        <v>27715</v>
      </c>
      <c r="J29" s="30">
        <f>I29</f>
        <v>27715</v>
      </c>
      <c r="K29" s="30"/>
      <c r="L29" s="29">
        <f t="shared" si="0"/>
        <v>3195087.5000000005</v>
      </c>
      <c r="M29" s="26" t="s">
        <v>61</v>
      </c>
      <c r="N29" s="21"/>
      <c r="O29" s="22"/>
      <c r="P29" s="22"/>
      <c r="Q29" s="23"/>
      <c r="R29" s="23"/>
      <c r="S29" s="23"/>
    </row>
    <row r="30" spans="1:19" s="24" customFormat="1" ht="11.25">
      <c r="A30" s="25">
        <v>24</v>
      </c>
      <c r="B30" s="32" t="s">
        <v>62</v>
      </c>
      <c r="C30" s="27">
        <v>2305215006916</v>
      </c>
      <c r="D30" s="28">
        <v>3822772.5</v>
      </c>
      <c r="E30" s="29"/>
      <c r="F30" s="30"/>
      <c r="G30" s="30"/>
      <c r="H30" s="30">
        <v>200000</v>
      </c>
      <c r="I30" s="30">
        <v>30705</v>
      </c>
      <c r="J30" s="30"/>
      <c r="K30" s="30"/>
      <c r="L30" s="29">
        <f t="shared" si="0"/>
        <v>3592067.5</v>
      </c>
      <c r="M30" s="26" t="s">
        <v>63</v>
      </c>
      <c r="N30" s="21"/>
      <c r="O30" s="22"/>
      <c r="P30" s="22"/>
      <c r="Q30" s="23"/>
      <c r="R30" s="23"/>
      <c r="S30" s="23"/>
    </row>
    <row r="31" spans="1:19" s="24" customFormat="1" ht="11.25">
      <c r="A31" s="25">
        <v>25</v>
      </c>
      <c r="B31" s="33" t="s">
        <v>64</v>
      </c>
      <c r="C31" s="27">
        <v>2305215006895</v>
      </c>
      <c r="D31" s="28">
        <v>2710492.5000000005</v>
      </c>
      <c r="E31" s="29"/>
      <c r="F31" s="30"/>
      <c r="G31" s="30"/>
      <c r="H31" s="30">
        <v>200000</v>
      </c>
      <c r="I31" s="30">
        <v>27715</v>
      </c>
      <c r="J31" s="30">
        <f>I31</f>
        <v>27715</v>
      </c>
      <c r="K31" s="30"/>
      <c r="L31" s="29">
        <f t="shared" si="0"/>
        <v>2455062.5000000005</v>
      </c>
      <c r="M31" s="26" t="s">
        <v>65</v>
      </c>
      <c r="N31" s="21"/>
      <c r="O31" s="22"/>
      <c r="Q31" s="23"/>
      <c r="R31" s="23"/>
      <c r="S31" s="23"/>
    </row>
    <row r="32" spans="1:19" s="24" customFormat="1" ht="11.25">
      <c r="A32" s="25">
        <v>26</v>
      </c>
      <c r="B32" s="26" t="s">
        <v>15</v>
      </c>
      <c r="C32" s="27">
        <v>2305215006633</v>
      </c>
      <c r="D32" s="28">
        <v>3006675</v>
      </c>
      <c r="E32" s="29"/>
      <c r="F32" s="30"/>
      <c r="G32" s="30"/>
      <c r="H32" s="30">
        <v>200000</v>
      </c>
      <c r="I32" s="30">
        <v>24150</v>
      </c>
      <c r="J32" s="30"/>
      <c r="K32" s="30"/>
      <c r="L32" s="29">
        <f t="shared" si="0"/>
        <v>2782525</v>
      </c>
      <c r="M32" s="26" t="s">
        <v>66</v>
      </c>
      <c r="N32" s="21"/>
      <c r="O32" s="23"/>
      <c r="P32" s="23"/>
      <c r="Q32" s="23"/>
      <c r="R32" s="23"/>
      <c r="S32" s="23"/>
    </row>
    <row r="33" spans="1:19" s="24" customFormat="1" ht="11.25">
      <c r="A33" s="25">
        <v>27</v>
      </c>
      <c r="B33" s="33" t="s">
        <v>67</v>
      </c>
      <c r="C33" s="27">
        <v>2305215024629</v>
      </c>
      <c r="D33" s="28">
        <v>3006675</v>
      </c>
      <c r="E33" s="29"/>
      <c r="F33" s="30"/>
      <c r="G33" s="30"/>
      <c r="H33" s="30">
        <v>200000</v>
      </c>
      <c r="I33" s="30">
        <v>24150</v>
      </c>
      <c r="J33" s="30"/>
      <c r="K33" s="30"/>
      <c r="L33" s="29">
        <f t="shared" si="0"/>
        <v>2782525</v>
      </c>
      <c r="M33" s="26" t="s">
        <v>68</v>
      </c>
      <c r="N33" s="21"/>
      <c r="O33" s="23"/>
      <c r="P33" s="23"/>
      <c r="Q33" s="23"/>
      <c r="R33" s="23"/>
      <c r="S33" s="23"/>
    </row>
    <row r="34" spans="1:13" ht="12.75" customHeight="1">
      <c r="A34" s="25">
        <v>28</v>
      </c>
      <c r="B34" s="33" t="s">
        <v>69</v>
      </c>
      <c r="C34" s="27">
        <v>2305215025667</v>
      </c>
      <c r="D34" s="34">
        <v>3350295</v>
      </c>
      <c r="E34" s="29"/>
      <c r="F34" s="26"/>
      <c r="G34" s="30"/>
      <c r="H34" s="30">
        <v>200000</v>
      </c>
      <c r="I34" s="30">
        <v>26910</v>
      </c>
      <c r="J34" s="30"/>
      <c r="K34" s="30"/>
      <c r="L34" s="29">
        <f t="shared" si="0"/>
        <v>3123385</v>
      </c>
      <c r="M34" s="26" t="s">
        <v>70</v>
      </c>
    </row>
    <row r="35" spans="1:19" s="24" customFormat="1" ht="11.25">
      <c r="A35" s="36">
        <v>32</v>
      </c>
      <c r="B35" s="37" t="s">
        <v>71</v>
      </c>
      <c r="C35" s="38">
        <v>2305215006900</v>
      </c>
      <c r="D35" s="39">
        <v>1200000</v>
      </c>
      <c r="E35" s="39"/>
      <c r="F35" s="39"/>
      <c r="G35" s="39"/>
      <c r="H35" s="39"/>
      <c r="I35" s="40"/>
      <c r="J35" s="39"/>
      <c r="K35" s="39"/>
      <c r="L35" s="41">
        <f t="shared" si="0"/>
        <v>1200000</v>
      </c>
      <c r="M35" s="42" t="s">
        <v>72</v>
      </c>
      <c r="N35" s="21"/>
      <c r="O35" s="23"/>
      <c r="P35" s="23"/>
      <c r="Q35" s="23"/>
      <c r="R35" s="23"/>
      <c r="S35" s="23"/>
    </row>
    <row r="36" spans="1:19" s="48" customFormat="1" ht="15.75" customHeight="1">
      <c r="A36" s="43"/>
      <c r="B36" s="44" t="s">
        <v>73</v>
      </c>
      <c r="C36" s="43"/>
      <c r="D36" s="45">
        <f aca="true" t="shared" si="3" ref="D36:L36">SUM(D6:D35)</f>
        <v>158569529.92499998</v>
      </c>
      <c r="E36" s="45">
        <f t="shared" si="3"/>
        <v>0</v>
      </c>
      <c r="F36" s="45">
        <f t="shared" si="3"/>
        <v>1050000</v>
      </c>
      <c r="G36" s="45">
        <f t="shared" si="3"/>
        <v>0</v>
      </c>
      <c r="H36" s="45">
        <f t="shared" si="3"/>
        <v>5600000</v>
      </c>
      <c r="I36" s="45">
        <f t="shared" si="3"/>
        <v>1335971.1000000003</v>
      </c>
      <c r="J36" s="45">
        <f t="shared" si="3"/>
        <v>961435.6500000003</v>
      </c>
      <c r="K36" s="45">
        <f t="shared" si="3"/>
        <v>7897406.750000001</v>
      </c>
      <c r="L36" s="45">
        <f t="shared" si="3"/>
        <v>159619529.925</v>
      </c>
      <c r="M36" s="46"/>
      <c r="N36" s="22"/>
      <c r="O36" s="22"/>
      <c r="P36" s="47"/>
      <c r="Q36" s="47"/>
      <c r="R36" s="47"/>
      <c r="S36" s="47"/>
    </row>
    <row r="37" spans="1:19" ht="17.25" customHeight="1">
      <c r="A37" s="49" t="str">
        <f>"Tổng kết số tiền là "&amp;[1]!DocSoUNIH(L36)&amp;" đồng ("&amp;[1]!NhomNgan(L36)&amp;")."</f>
        <v>Tổng kết số tiền là Một trăm năm mươi chín triệu sáu trăm mười chín nghìn năm trăm ba mươi đồng (159.619.530).</v>
      </c>
      <c r="C37" s="50"/>
      <c r="F37" s="51"/>
      <c r="G37" s="52"/>
      <c r="H37" s="53"/>
      <c r="L37" s="54"/>
      <c r="M37" s="55"/>
      <c r="N37" s="56"/>
      <c r="O37" s="56"/>
      <c r="P37" s="8"/>
      <c r="Q37" s="8"/>
      <c r="R37" s="8"/>
      <c r="S37" s="8"/>
    </row>
    <row r="38" spans="1:19" s="54" customFormat="1" ht="12.75" customHeight="1">
      <c r="A38" s="49"/>
      <c r="C38" s="50"/>
      <c r="D38" s="57"/>
      <c r="E38" s="58"/>
      <c r="F38" s="59"/>
      <c r="G38" s="52"/>
      <c r="H38" s="59"/>
      <c r="J38" s="76" t="s">
        <v>74</v>
      </c>
      <c r="K38" s="76"/>
      <c r="L38" s="76"/>
      <c r="M38" s="76"/>
      <c r="N38" s="53"/>
      <c r="O38" s="59"/>
      <c r="P38" s="59"/>
      <c r="Q38" s="59"/>
      <c r="R38" s="59"/>
      <c r="S38" s="59"/>
    </row>
    <row r="39" spans="2:19" s="60" customFormat="1" ht="13.5" customHeight="1">
      <c r="B39" s="61" t="s">
        <v>75</v>
      </c>
      <c r="C39" s="62"/>
      <c r="D39" s="62"/>
      <c r="E39" s="62"/>
      <c r="F39" s="61" t="s">
        <v>76</v>
      </c>
      <c r="G39" s="52"/>
      <c r="H39" s="63"/>
      <c r="I39" s="63"/>
      <c r="J39" s="77" t="s">
        <v>77</v>
      </c>
      <c r="K39" s="77"/>
      <c r="L39" s="77"/>
      <c r="M39" s="77"/>
      <c r="N39" s="64"/>
      <c r="O39" s="65"/>
      <c r="P39" s="65"/>
      <c r="Q39" s="65"/>
      <c r="R39" s="65"/>
      <c r="S39" s="65"/>
    </row>
    <row r="40" spans="3:19" ht="12.75" customHeight="1">
      <c r="C40" s="66"/>
      <c r="D40" s="67"/>
      <c r="E40" s="68"/>
      <c r="G40" s="52"/>
      <c r="H40" s="69"/>
      <c r="I40" s="69"/>
      <c r="J40" s="76" t="s">
        <v>78</v>
      </c>
      <c r="K40" s="76"/>
      <c r="L40" s="76"/>
      <c r="M40" s="76"/>
      <c r="N40" s="9"/>
      <c r="O40" s="8"/>
      <c r="P40" s="8"/>
      <c r="Q40" s="8"/>
      <c r="R40" s="8"/>
      <c r="S40" s="8"/>
    </row>
    <row r="41" spans="3:19" ht="13.5" customHeight="1">
      <c r="C41" s="50"/>
      <c r="D41" s="70"/>
      <c r="E41" s="12"/>
      <c r="F41" s="12"/>
      <c r="G41" s="12"/>
      <c r="H41" s="12"/>
      <c r="I41" s="12"/>
      <c r="J41" s="52"/>
      <c r="K41" s="52"/>
      <c r="L41" s="54"/>
      <c r="M41" s="54"/>
      <c r="N41" s="9"/>
      <c r="O41" s="8"/>
      <c r="P41" s="8"/>
      <c r="Q41" s="8"/>
      <c r="R41" s="8"/>
      <c r="S41" s="8"/>
    </row>
    <row r="42" spans="3:19" ht="12" customHeight="1">
      <c r="C42" s="50"/>
      <c r="D42" s="70"/>
      <c r="E42" s="70"/>
      <c r="F42" s="12"/>
      <c r="G42" s="12"/>
      <c r="H42" s="12"/>
      <c r="I42" s="12"/>
      <c r="J42" s="71"/>
      <c r="K42" s="71"/>
      <c r="L42" s="54"/>
      <c r="M42" s="54"/>
      <c r="N42" s="9"/>
      <c r="O42" s="8"/>
      <c r="P42" s="8"/>
      <c r="Q42" s="8"/>
      <c r="R42" s="8"/>
      <c r="S42" s="8"/>
    </row>
    <row r="43" spans="3:19" ht="12.75" customHeight="1">
      <c r="C43" s="50"/>
      <c r="D43" s="12"/>
      <c r="E43" s="12"/>
      <c r="F43" s="12"/>
      <c r="G43" s="12"/>
      <c r="H43" s="12"/>
      <c r="I43" s="12"/>
      <c r="J43" s="71"/>
      <c r="K43" s="71"/>
      <c r="L43" s="54"/>
      <c r="M43" s="54"/>
      <c r="N43" s="9"/>
      <c r="O43" s="8"/>
      <c r="P43" s="8"/>
      <c r="Q43" s="8"/>
      <c r="R43" s="8"/>
      <c r="S43" s="8"/>
    </row>
    <row r="44" spans="2:19" ht="15.75">
      <c r="B44" s="72"/>
      <c r="C44" s="50"/>
      <c r="D44" s="70"/>
      <c r="E44" s="12"/>
      <c r="F44" s="4" t="s">
        <v>30</v>
      </c>
      <c r="J44" s="73"/>
      <c r="K44" s="73"/>
      <c r="L44" s="76" t="s">
        <v>15</v>
      </c>
      <c r="M44" s="76"/>
      <c r="N44" s="9"/>
      <c r="O44" s="8"/>
      <c r="P44" s="8"/>
      <c r="Q44" s="8"/>
      <c r="R44" s="8"/>
      <c r="S44" s="8"/>
    </row>
    <row r="45" spans="2:19" ht="15.75">
      <c r="B45" s="72"/>
      <c r="C45" s="50"/>
      <c r="D45" s="70"/>
      <c r="E45" s="12"/>
      <c r="N45" s="9"/>
      <c r="O45" s="8"/>
      <c r="P45" s="8"/>
      <c r="Q45" s="8"/>
      <c r="R45" s="8"/>
      <c r="S45" s="8"/>
    </row>
    <row r="46" spans="4:19" ht="15.75">
      <c r="D46" s="72"/>
      <c r="M46" s="54"/>
      <c r="N46" s="9"/>
      <c r="O46" s="8"/>
      <c r="P46" s="8"/>
      <c r="Q46" s="8"/>
      <c r="R46" s="8"/>
      <c r="S46" s="8"/>
    </row>
    <row r="47" spans="13:19" ht="15.75">
      <c r="M47" s="8"/>
      <c r="N47" s="9"/>
      <c r="O47" s="8"/>
      <c r="P47" s="8"/>
      <c r="Q47" s="8"/>
      <c r="R47" s="8"/>
      <c r="S47" s="8"/>
    </row>
    <row r="48" spans="13:19" ht="15.75">
      <c r="M48" s="8"/>
      <c r="N48" s="9"/>
      <c r="O48" s="8"/>
      <c r="P48" s="8"/>
      <c r="Q48" s="8"/>
      <c r="R48" s="8"/>
      <c r="S48" s="8"/>
    </row>
    <row r="49" spans="6:19" ht="15.75">
      <c r="F49" s="24"/>
      <c r="M49" s="8"/>
      <c r="N49" s="9"/>
      <c r="O49" s="8"/>
      <c r="P49" s="8"/>
      <c r="Q49" s="8"/>
      <c r="R49" s="8"/>
      <c r="S49" s="8"/>
    </row>
    <row r="50" spans="13:19" ht="15.75">
      <c r="M50" s="8"/>
      <c r="N50" s="9"/>
      <c r="O50" s="8"/>
      <c r="P50" s="8"/>
      <c r="Q50" s="8"/>
      <c r="R50" s="8"/>
      <c r="S50" s="8"/>
    </row>
    <row r="51" spans="13:19" ht="15.75">
      <c r="M51" s="8"/>
      <c r="N51" s="9"/>
      <c r="O51" s="8"/>
      <c r="P51" s="8"/>
      <c r="Q51" s="8"/>
      <c r="R51" s="8"/>
      <c r="S51" s="8"/>
    </row>
    <row r="52" ht="15.75">
      <c r="M52" s="8"/>
    </row>
    <row r="53" ht="15.75">
      <c r="M53" s="8"/>
    </row>
    <row r="54" ht="15.75">
      <c r="M54" s="8"/>
    </row>
  </sheetData>
  <sheetProtection/>
  <mergeCells count="11">
    <mergeCell ref="D4:L4"/>
    <mergeCell ref="M4:M5"/>
    <mergeCell ref="J38:M38"/>
    <mergeCell ref="J39:M39"/>
    <mergeCell ref="J40:M40"/>
    <mergeCell ref="L44:M44"/>
    <mergeCell ref="A1:L1"/>
    <mergeCell ref="A2:L2"/>
    <mergeCell ref="A4:A5"/>
    <mergeCell ref="B4:B5"/>
    <mergeCell ref="C4:C5"/>
  </mergeCells>
  <printOptions horizontalCentered="1"/>
  <pageMargins left="0.03937007874015748" right="0.03937007874015748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DUY</cp:lastModifiedBy>
  <dcterms:created xsi:type="dcterms:W3CDTF">2014-06-04T00:36:30Z</dcterms:created>
  <dcterms:modified xsi:type="dcterms:W3CDTF">2014-06-08T01:50:37Z</dcterms:modified>
  <cp:category/>
  <cp:version/>
  <cp:contentType/>
  <cp:contentStatus/>
</cp:coreProperties>
</file>